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pi" localSheetId="0">'Приложение 1'!$4:$6</definedName>
    <definedName name="print" localSheetId="0">'Приложение 1'!$A$1:$H$55</definedName>
    <definedName name="Print_Area_0" localSheetId="0">'Приложение 1'!$A$1:$H$55</definedName>
    <definedName name="Print_Area_0_0" localSheetId="0">'Приложение 1'!$A$1:$H$55</definedName>
    <definedName name="Print_Titles_0" localSheetId="0">'Приложение 1'!$4:$6</definedName>
    <definedName name="Print_Titles_0_0" localSheetId="0">'Приложение 1'!$4:$6</definedName>
    <definedName name="rt" localSheetId="0">'Приложение 1'!$4:$6</definedName>
    <definedName name="ui" localSheetId="0">'Приложение 1'!$A$1:$H$55</definedName>
    <definedName name="_xlnm.Print_Titles" localSheetId="0">'Приложение 1'!$4:$6</definedName>
    <definedName name="_xlnm.Print_Area" localSheetId="0">'Приложение 1'!$A$1:$H$55</definedName>
  </definedNames>
  <calcPr fullCalcOnLoad="1"/>
</workbook>
</file>

<file path=xl/sharedStrings.xml><?xml version="1.0" encoding="utf-8"?>
<sst xmlns="http://schemas.openxmlformats.org/spreadsheetml/2006/main" count="116" uniqueCount="84">
  <si>
    <t>Приложение № 1
к государственной программе Тюменской области</t>
  </si>
  <si>
    <t>План мероприятий по реализации государственной программы Тюменской области</t>
  </si>
  <si>
    <t>"Развитие физической культуры и спорта" до 2020 года</t>
  </si>
  <si>
    <t>Наименование задачи</t>
  </si>
  <si>
    <t>№ п/п</t>
  </si>
  <si>
    <t>Наименование мероприятия/контрольного события</t>
  </si>
  <si>
    <t>Объемы финансирования  на период действия программы,тыс. Руб./Значения контрольного события</t>
  </si>
  <si>
    <t>Получатели бюджетных средств</t>
  </si>
  <si>
    <t>2017 год
(план)</t>
  </si>
  <si>
    <t>2018 год 
(план)</t>
  </si>
  <si>
    <t>2019 год 
(план)</t>
  </si>
  <si>
    <t>2020 год 
(план)</t>
  </si>
  <si>
    <t>Всего по программе</t>
  </si>
  <si>
    <t>В том числе: субсидии федерального бюджета</t>
  </si>
  <si>
    <t xml:space="preserve"> - </t>
  </si>
  <si>
    <t>в т.ч. расходы на управление</t>
  </si>
  <si>
    <t>Цель программы.  Создание условий, обеспечивающих возможность гражданам систематически заниматься физической культурой и спортом путем развития инфраструктуры спорта, популяризации массового спорта, подготовки спортивного резерва и спорта высших достижений и приобщения различных слоев общества к регулярным занятиям физической культурой и спортом</t>
  </si>
  <si>
    <t>Всего расходы по цели:</t>
  </si>
  <si>
    <t>Задача 1.1. Повышение мотивации и интереса населения к регулярным занятиям физической культурой и спортом и ведению здорового образа жизни</t>
  </si>
  <si>
    <t>Всего расходы по задаче 1., в том числе:</t>
  </si>
  <si>
    <t>1.1.</t>
  </si>
  <si>
    <t>Мероприятие.
Строительство (реконструкция)</t>
  </si>
  <si>
    <t>Департамент по спорту Тюменской области, Главное управление строительства Тюменской области, муниципальные образования Тюменской области</t>
  </si>
  <si>
    <t>Контрольное событие.
Обеспеченность плоскостными спортивными сооружениями, тыс. кв. м. на 10 000 человек населения, П</t>
  </si>
  <si>
    <t>1.2.</t>
  </si>
  <si>
    <t>Мероприятие. 
Создание условий для эффективной деятельности учреждений и организаций физкультурно-спортивной направленности, в т.ч. для лиц с ограниченными физическими возможностями</t>
  </si>
  <si>
    <t>Департамент по спорту Тюменской области, муниципальные образования Тюменской области</t>
  </si>
  <si>
    <t>в том числе:</t>
  </si>
  <si>
    <t>1.2.1. Мероприятие.                                          
Деятельность по оказанию услуг в области физической культуры и массового спорта</t>
  </si>
  <si>
    <t>Департамент по спорту Тюменской области</t>
  </si>
  <si>
    <t>1.2.1.1. Мероприятие.                                       
Оказание услуг социально ориентированными некоммерческими организациями,негосударственными организациями, социальными предпринимателями  в области физической культуры и спорта</t>
  </si>
  <si>
    <t>1.2.2. Мероприятие.                                          
Мероприятия Государственной программы Российской Федерации "Доступная среда"</t>
  </si>
  <si>
    <t>1.2.3. Мероприятие.                                                       
Софинансирование расходов на реализацию мероприятий государственной программы Российской Федерации "Доступная среда"</t>
  </si>
  <si>
    <t>Департамент по спорту Тюменской области, муниципальные образования</t>
  </si>
  <si>
    <t>Контрольное событие.                                        
Количество потребителей, воспользовавшихся услугами (работами) государственных автономных учреждений, тыс. чел., П</t>
  </si>
  <si>
    <t>1.3.</t>
  </si>
  <si>
    <t>Мероприятие.
Организация и проведение мероприятий и акций</t>
  </si>
  <si>
    <t>Департамент по спорту Тюменской области, Департамент по общественным связям, коммуникациям и молодежной политике Тюменской области,  муниципальные образования Тюменской области</t>
  </si>
  <si>
    <t>1.3.1. Мероприятие.                                          
Реализация мероприятий по поэтапному внедрению Всероссийского физкультурно-спортивного комплекса "Готов к труду и обороне" (ГТО)</t>
  </si>
  <si>
    <t>1.3.2. Мероприятие.
Софинансирование расходов на реализацию мероприятий по поэтапному внедрению Всероссийского физкультурно-оздоровительного комплекса "Готов к труду и обороне"</t>
  </si>
  <si>
    <t>1.3.3. Мероприятие.
Организация и проведение информационно-пропагандистских мероприятий по физической культуре и спорту, в т.ч. освещение в средствах массовой информации Тюменской области вопросов развития физической культуры и спорта</t>
  </si>
  <si>
    <t xml:space="preserve">Департамент по спорту Тюменской области, Департамент по общественным связям, коммуникациям и молодежной политике Тюменской области </t>
  </si>
  <si>
    <t>Контрольное событие.
Количество проведенных мероприятий и акций, ед., П</t>
  </si>
  <si>
    <t>не менее 400</t>
  </si>
  <si>
    <t>Задача 2. Совершенствование системы подготовки спортивного резерва и спорта высших достижений</t>
  </si>
  <si>
    <t>Всего расходы по задаче 2., в том числе:</t>
  </si>
  <si>
    <t>2.1.</t>
  </si>
  <si>
    <t>Мероприятие.                                                     
Создание условий для подготовки спортивного резерва и спорта высших достижений, в т.ч. для лиц с ограниченными физическими возможностями</t>
  </si>
  <si>
    <t>2.1.1. Мероприятие.                                          
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</si>
  <si>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2.1.2. Мероприятие.                                                      
Софинансирование расходов на адресную финансовую поддержку спортивных организаций, осуществляющих подготовку спортивного резерва для сборных команд РФ</t>
  </si>
  <si>
    <t>2.1.3. Мероприятие.                                                                             
Закупка для спортивных школ спортивного оборудования</t>
  </si>
  <si>
    <t xml:space="preserve">Контрольное событие.                                       
Количество спортсменов, проходящих подготовку на этапах спортивного совершенствования и высшего спортивного мастерства, человек, П                              </t>
  </si>
  <si>
    <t>2.2.</t>
  </si>
  <si>
    <t>Мероприятие.                                                     
Выплата государственных спортивных стипендий перспективным спортсменам  и социальная поддержка спортсменов, входящих в составы сборных Российской Федерации</t>
  </si>
  <si>
    <t>Контрольное событие.                                        
Количество спортсменов, получивших услуги по выплате государственных спортивных стипендий и социальной поддержки членов сборных команд Российской Федерации, человек, П</t>
  </si>
  <si>
    <t>не менее 
95</t>
  </si>
  <si>
    <t>не менее
 95</t>
  </si>
  <si>
    <t>Задача 3. Повышение эффективности управления развитием физической культуры и спорта</t>
  </si>
  <si>
    <t>Всего расходы по задаче 3., в том числе:</t>
  </si>
  <si>
    <t>3.1.</t>
  </si>
  <si>
    <t>Контрольное событие.                                       
Количество оказанных государственных услуг в рамках компетенции, ед., П</t>
  </si>
  <si>
    <t>не менее
 1 000</t>
  </si>
  <si>
    <t>не менее 
1 000</t>
  </si>
  <si>
    <t>3.2.</t>
  </si>
  <si>
    <t>Мероприятие.                                                     
Улучшение кадрового обеспечения сферы физической культуры и спорта, научное и методическое сопровождение программной деятельности</t>
  </si>
  <si>
    <t>Контрольное событие.                                        
Количество обучающихся на базе Института физической культуры Тюменского государственного университета в рамках регионально-целевого направления, человек, П</t>
  </si>
  <si>
    <t>не менее 113</t>
  </si>
  <si>
    <t>не менее 106</t>
  </si>
  <si>
    <t>не менее 99</t>
  </si>
  <si>
    <t>не менее 92</t>
  </si>
  <si>
    <t>3.3.</t>
  </si>
  <si>
    <t>Мероприятие.                                                     
Социальная поддержка субъектов отрасли физическая культура и спорт</t>
  </si>
  <si>
    <t>3.3.1. Мероприятие.                                         
Софинансирование расходов на мероприятия по поддержке социально ориентированных некоммерческих организаций</t>
  </si>
  <si>
    <t xml:space="preserve">Контрольное событие.                                        
Доля аккредитованных региональных федераций по видам спорта, участвующих в конкурсе грантовой поддержки, % от общего количества аккредитованных федераций, П                                      </t>
  </si>
  <si>
    <t>менее 20</t>
  </si>
  <si>
    <t>Распределение средств в составе программы по каждому получателю бюджетных средств</t>
  </si>
  <si>
    <t>1.</t>
  </si>
  <si>
    <t>2.</t>
  </si>
  <si>
    <t>Главное управление строительства Тюменской области</t>
  </si>
  <si>
    <t>3.</t>
  </si>
  <si>
    <t>Муниципальные образования Тюменской области</t>
  </si>
  <si>
    <t>4.</t>
  </si>
  <si>
    <t>Департамент по общественным связям, коммуникациям и молодежной политике Тюменской области</t>
  </si>
  <si>
    <t>Мероприятие.                                                     
Оказание государственных услуг и исполнение государственных функций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</si>
</sst>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 &quot;;#,##0.00&quot;    &quot;;\-#&quot;    &quot;;@\ "/>
    <numFmt numFmtId="173" formatCode="#,##0.0"/>
    <numFmt numFmtId="174" formatCode="_-* #,##0_р_._-;\-* #,##0_р_._-;_-* \-??_р_._-;_-@_-"/>
    <numFmt numFmtId="175" formatCode="#,###"/>
  </numFmts>
  <fonts count="60">
    <font>
      <sz val="11"/>
      <color rgb="FF00000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9"/>
      <color indexed="55"/>
      <name val="Times New Roman"/>
      <family val="1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55"/>
      <name val="Times New Roman"/>
      <family val="1"/>
    </font>
    <font>
      <b/>
      <sz val="11"/>
      <color indexed="55"/>
      <name val="Arial"/>
      <family val="2"/>
    </font>
    <font>
      <b/>
      <i/>
      <sz val="12"/>
      <color indexed="55"/>
      <name val="Arial"/>
      <family val="2"/>
    </font>
    <font>
      <i/>
      <sz val="12"/>
      <color indexed="55"/>
      <name val="Arial"/>
      <family val="2"/>
    </font>
    <font>
      <i/>
      <sz val="12"/>
      <color indexed="55"/>
      <name val="Times New Roman"/>
      <family val="1"/>
    </font>
    <font>
      <i/>
      <sz val="11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rgb="FF000000"/>
      <name val="Times New Roman"/>
      <family val="1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2" fontId="0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9" fillId="0" borderId="0" xfId="53" applyNumberFormat="1" applyFont="1" applyAlignment="1">
      <alignment horizontal="center" vertical="top"/>
      <protection/>
    </xf>
    <xf numFmtId="0" fontId="0" fillId="0" borderId="0" xfId="53" applyNumberFormat="1" applyFont="1">
      <alignment/>
      <protection/>
    </xf>
    <xf numFmtId="173" fontId="50" fillId="0" borderId="0" xfId="53" applyNumberFormat="1" applyFont="1">
      <alignment/>
      <protection/>
    </xf>
    <xf numFmtId="0" fontId="51" fillId="0" borderId="0" xfId="53" applyNumberFormat="1" applyFont="1">
      <alignment/>
      <protection/>
    </xf>
    <xf numFmtId="0" fontId="50" fillId="0" borderId="0" xfId="53" applyNumberFormat="1" applyFo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52" fillId="0" borderId="10" xfId="53" applyNumberFormat="1" applyFont="1" applyBorder="1" applyAlignment="1">
      <alignment horizontal="center" vertical="center"/>
      <protection/>
    </xf>
    <xf numFmtId="3" fontId="53" fillId="0" borderId="10" xfId="53" applyNumberFormat="1" applyFont="1" applyBorder="1" applyAlignment="1">
      <alignment horizontal="center" vertical="center"/>
      <protection/>
    </xf>
    <xf numFmtId="173" fontId="53" fillId="0" borderId="10" xfId="53" applyNumberFormat="1" applyFont="1" applyBorder="1" applyAlignment="1">
      <alignment horizontal="center" vertical="center"/>
      <protection/>
    </xf>
    <xf numFmtId="0" fontId="54" fillId="0" borderId="0" xfId="53" applyNumberFormat="1" applyFont="1">
      <alignment/>
      <protection/>
    </xf>
    <xf numFmtId="0" fontId="55" fillId="0" borderId="0" xfId="0" applyFont="1" applyAlignment="1">
      <alignment/>
    </xf>
    <xf numFmtId="3" fontId="56" fillId="0" borderId="10" xfId="53" applyNumberFormat="1" applyFont="1" applyBorder="1" applyAlignment="1">
      <alignment horizontal="center" vertical="center"/>
      <protection/>
    </xf>
    <xf numFmtId="3" fontId="57" fillId="0" borderId="10" xfId="53" applyNumberFormat="1" applyFont="1" applyBorder="1" applyAlignment="1">
      <alignment horizontal="center" vertical="center"/>
      <protection/>
    </xf>
    <xf numFmtId="173" fontId="57" fillId="0" borderId="10" xfId="53" applyNumberFormat="1" applyFont="1" applyBorder="1" applyAlignment="1">
      <alignment horizontal="center" vertical="center"/>
      <protection/>
    </xf>
    <xf numFmtId="0" fontId="58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74" fontId="56" fillId="0" borderId="10" xfId="0" applyNumberFormat="1" applyFont="1" applyBorder="1" applyAlignment="1">
      <alignment horizontal="center" vertical="center" wrapText="1"/>
    </xf>
    <xf numFmtId="174" fontId="3" fillId="0" borderId="10" xfId="53" applyNumberFormat="1" applyFont="1" applyBorder="1" applyAlignment="1" applyProtection="1">
      <alignment vertical="center" wrapText="1"/>
      <protection/>
    </xf>
    <xf numFmtId="0" fontId="57" fillId="0" borderId="11" xfId="53" applyNumberFormat="1" applyFont="1" applyBorder="1" applyAlignment="1">
      <alignment horizontal="center" vertical="center"/>
      <protection/>
    </xf>
    <xf numFmtId="4" fontId="52" fillId="33" borderId="10" xfId="53" applyNumberFormat="1" applyFont="1" applyFill="1" applyBorder="1" applyAlignment="1">
      <alignment horizontal="left" vertical="top" wrapText="1"/>
      <protection/>
    </xf>
    <xf numFmtId="3" fontId="52" fillId="33" borderId="10" xfId="0" applyNumberFormat="1" applyFont="1" applyFill="1" applyBorder="1" applyAlignment="1">
      <alignment horizontal="center" vertical="center" wrapText="1"/>
    </xf>
    <xf numFmtId="174" fontId="5" fillId="33" borderId="10" xfId="53" applyNumberFormat="1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>
      <alignment vertical="top" wrapText="1"/>
    </xf>
    <xf numFmtId="4" fontId="52" fillId="0" borderId="10" xfId="53" applyNumberFormat="1" applyFont="1" applyBorder="1" applyAlignment="1">
      <alignment horizontal="left" vertical="top" wrapText="1"/>
      <protection/>
    </xf>
    <xf numFmtId="4" fontId="52" fillId="0" borderId="10" xfId="0" applyNumberFormat="1" applyFont="1" applyBorder="1" applyAlignment="1">
      <alignment horizontal="center" vertical="center" wrapText="1"/>
    </xf>
    <xf numFmtId="173" fontId="57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right" wrapText="1"/>
      <protection/>
    </xf>
    <xf numFmtId="175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53" applyNumberFormat="1" applyFont="1" applyBorder="1" applyAlignment="1">
      <alignment horizontal="left" vertical="top" wrapText="1"/>
      <protection/>
    </xf>
    <xf numFmtId="3" fontId="57" fillId="0" borderId="10" xfId="0" applyNumberFormat="1" applyFont="1" applyBorder="1" applyAlignment="1">
      <alignment horizontal="center" vertical="center" wrapText="1"/>
    </xf>
    <xf numFmtId="174" fontId="57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74" fontId="5" fillId="0" borderId="10" xfId="53" applyNumberFormat="1" applyFont="1" applyBorder="1" applyAlignment="1">
      <alignment horizontal="right" vertical="center" wrapText="1"/>
      <protection/>
    </xf>
    <xf numFmtId="49" fontId="57" fillId="0" borderId="13" xfId="0" applyNumberFormat="1" applyFont="1" applyBorder="1" applyAlignment="1">
      <alignment horizontal="center" vertical="center" wrapText="1"/>
    </xf>
    <xf numFmtId="174" fontId="3" fillId="0" borderId="10" xfId="53" applyNumberFormat="1" applyFont="1" applyBorder="1" applyAlignment="1">
      <alignment horizontal="right" vertical="center" wrapText="1"/>
      <protection/>
    </xf>
    <xf numFmtId="49" fontId="52" fillId="0" borderId="13" xfId="0" applyNumberFormat="1" applyFont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right" vertical="top" wrapText="1"/>
      <protection/>
    </xf>
    <xf numFmtId="175" fontId="5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left" wrapText="1"/>
      <protection/>
    </xf>
    <xf numFmtId="173" fontId="52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0" fillId="0" borderId="0" xfId="0" applyFont="1" applyAlignment="1">
      <alignment/>
    </xf>
    <xf numFmtId="174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49" fontId="52" fillId="0" borderId="10" xfId="0" applyNumberFormat="1" applyFont="1" applyBorder="1" applyAlignment="1">
      <alignment horizontal="center" vertical="center" wrapText="1"/>
    </xf>
    <xf numFmtId="0" fontId="6" fillId="0" borderId="10" xfId="53" applyNumberFormat="1" applyFont="1" applyBorder="1" applyAlignment="1">
      <alignment horizontal="center" vertical="center" wrapText="1"/>
      <protection/>
    </xf>
    <xf numFmtId="175" fontId="52" fillId="0" borderId="10" xfId="0" applyNumberFormat="1" applyFont="1" applyBorder="1" applyAlignment="1">
      <alignment horizontal="center" vertical="center" wrapText="1"/>
    </xf>
    <xf numFmtId="4" fontId="53" fillId="0" borderId="10" xfId="53" applyNumberFormat="1" applyFont="1" applyBorder="1" applyAlignment="1">
      <alignment horizontal="left" vertical="top" wrapText="1"/>
      <protection/>
    </xf>
    <xf numFmtId="4" fontId="56" fillId="0" borderId="10" xfId="53" applyNumberFormat="1" applyFont="1" applyBorder="1" applyAlignment="1">
      <alignment horizontal="left" vertical="top" wrapText="1"/>
      <protection/>
    </xf>
    <xf numFmtId="0" fontId="57" fillId="0" borderId="10" xfId="0" applyFont="1" applyBorder="1" applyAlignment="1">
      <alignment horizontal="center" vertical="center" wrapText="1"/>
    </xf>
    <xf numFmtId="49" fontId="52" fillId="0" borderId="10" xfId="53" applyNumberFormat="1" applyFont="1" applyBorder="1" applyAlignment="1">
      <alignment horizontal="center" vertical="center" wrapText="1"/>
      <protection/>
    </xf>
    <xf numFmtId="49" fontId="52" fillId="0" borderId="13" xfId="0" applyNumberFormat="1" applyFont="1" applyBorder="1" applyAlignment="1">
      <alignment horizontal="center" vertical="center" wrapText="1"/>
    </xf>
    <xf numFmtId="0" fontId="3" fillId="0" borderId="12" xfId="53" applyNumberFormat="1" applyFont="1" applyBorder="1" applyAlignment="1">
      <alignment horizontal="left" vertical="top" wrapText="1"/>
      <protection/>
    </xf>
    <xf numFmtId="0" fontId="52" fillId="0" borderId="10" xfId="53" applyNumberFormat="1" applyFont="1" applyBorder="1" applyAlignment="1">
      <alignment horizontal="center" vertical="center" wrapText="1"/>
      <protection/>
    </xf>
    <xf numFmtId="0" fontId="53" fillId="0" borderId="10" xfId="53" applyNumberFormat="1" applyFont="1" applyBorder="1" applyAlignment="1">
      <alignment horizontal="left" vertical="center"/>
      <protection/>
    </xf>
    <xf numFmtId="4" fontId="57" fillId="0" borderId="10" xfId="53" applyNumberFormat="1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" fillId="0" borderId="12" xfId="53" applyNumberFormat="1" applyFont="1" applyBorder="1" applyAlignment="1">
      <alignment horizontal="left" vertical="top" wrapText="1"/>
      <protection/>
    </xf>
    <xf numFmtId="0" fontId="52" fillId="0" borderId="0" xfId="53" applyNumberFormat="1" applyFont="1" applyBorder="1" applyAlignment="1">
      <alignment horizontal="right" vertical="center" wrapText="1"/>
      <protection/>
    </xf>
    <xf numFmtId="0" fontId="53" fillId="0" borderId="0" xfId="53" applyNumberFormat="1" applyFont="1" applyBorder="1" applyAlignment="1">
      <alignment horizontal="center" vertical="center"/>
      <protection/>
    </xf>
    <xf numFmtId="173" fontId="52" fillId="0" borderId="10" xfId="53" applyNumberFormat="1" applyFont="1" applyBorder="1" applyAlignment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5"/>
  <sheetViews>
    <sheetView tabSelected="1" view="pageBreakPreview" zoomScale="70" zoomScaleSheetLayoutView="70" zoomScalePageLayoutView="72" workbookViewId="0" topLeftCell="B1">
      <selection activeCell="C43" sqref="C43"/>
    </sheetView>
  </sheetViews>
  <sheetFormatPr defaultColWidth="9.375" defaultRowHeight="14.25"/>
  <cols>
    <col min="1" max="1" width="35.875" style="1" customWidth="1"/>
    <col min="2" max="2" width="7.25390625" style="1" customWidth="1"/>
    <col min="3" max="3" width="80.375" style="2" customWidth="1"/>
    <col min="4" max="4" width="14.375" style="3" customWidth="1"/>
    <col min="5" max="5" width="14.875" style="3" customWidth="1"/>
    <col min="6" max="6" width="16.625" style="3" customWidth="1"/>
    <col min="7" max="7" width="16.50390625" style="3" customWidth="1"/>
    <col min="8" max="8" width="60.875" style="4" customWidth="1"/>
    <col min="9" max="253" width="10.875" style="5" customWidth="1"/>
  </cols>
  <sheetData>
    <row r="1" spans="1:8" ht="33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22.5" customHeight="1">
      <c r="A2" s="71" t="s">
        <v>1</v>
      </c>
      <c r="B2" s="71"/>
      <c r="C2" s="71"/>
      <c r="D2" s="71"/>
      <c r="E2" s="71"/>
      <c r="F2" s="71"/>
      <c r="G2" s="71"/>
      <c r="H2" s="71"/>
    </row>
    <row r="3" spans="1:8" ht="25.5" customHeight="1">
      <c r="A3" s="71" t="s">
        <v>2</v>
      </c>
      <c r="B3" s="71"/>
      <c r="C3" s="71"/>
      <c r="D3" s="71"/>
      <c r="E3" s="71"/>
      <c r="F3" s="71"/>
      <c r="G3" s="71"/>
      <c r="H3" s="71"/>
    </row>
    <row r="4" spans="1:8" ht="30.75" customHeight="1">
      <c r="A4" s="65" t="s">
        <v>3</v>
      </c>
      <c r="B4" s="65" t="s">
        <v>4</v>
      </c>
      <c r="C4" s="65" t="s">
        <v>5</v>
      </c>
      <c r="D4" s="72" t="s">
        <v>6</v>
      </c>
      <c r="E4" s="72"/>
      <c r="F4" s="72"/>
      <c r="G4" s="72"/>
      <c r="H4" s="65" t="s">
        <v>7</v>
      </c>
    </row>
    <row r="5" spans="1:8" ht="32.25" customHeight="1">
      <c r="A5" s="65"/>
      <c r="B5" s="65"/>
      <c r="C5" s="65"/>
      <c r="D5" s="6" t="s">
        <v>8</v>
      </c>
      <c r="E5" s="6" t="s">
        <v>9</v>
      </c>
      <c r="F5" s="6" t="s">
        <v>10</v>
      </c>
      <c r="G5" s="6" t="s">
        <v>11</v>
      </c>
      <c r="H5" s="65"/>
    </row>
    <row r="6" spans="1:8" ht="20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253" s="11" customFormat="1" ht="20.25" customHeight="1">
      <c r="A7" s="66" t="s">
        <v>12</v>
      </c>
      <c r="B7" s="66"/>
      <c r="C7" s="66"/>
      <c r="D7" s="8">
        <f>D9+D11</f>
        <v>1907058</v>
      </c>
      <c r="E7" s="8">
        <f>E9+E11</f>
        <v>1362196</v>
      </c>
      <c r="F7" s="8">
        <f>F9+F11</f>
        <v>1368291</v>
      </c>
      <c r="G7" s="8">
        <f>G9+G11</f>
        <v>1368291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20.25" customHeight="1">
      <c r="A8" s="64" t="s">
        <v>13</v>
      </c>
      <c r="B8" s="64"/>
      <c r="C8" s="64"/>
      <c r="D8" s="12">
        <f>D12</f>
        <v>6246</v>
      </c>
      <c r="E8" s="12" t="s">
        <v>14</v>
      </c>
      <c r="F8" s="12" t="s">
        <v>14</v>
      </c>
      <c r="G8" s="12" t="s">
        <v>14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6" customFormat="1" ht="20.25" customHeight="1">
      <c r="A9" s="67" t="s">
        <v>15</v>
      </c>
      <c r="B9" s="67"/>
      <c r="C9" s="67"/>
      <c r="D9" s="13">
        <v>35544</v>
      </c>
      <c r="E9" s="13">
        <v>35544</v>
      </c>
      <c r="F9" s="13">
        <v>36605</v>
      </c>
      <c r="G9" s="13">
        <v>36605</v>
      </c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8" ht="33.75" customHeight="1">
      <c r="A10" s="68" t="s">
        <v>16</v>
      </c>
      <c r="B10" s="68"/>
      <c r="C10" s="68"/>
      <c r="D10" s="68"/>
      <c r="E10" s="68"/>
      <c r="F10" s="68"/>
      <c r="G10" s="68"/>
      <c r="H10" s="68"/>
    </row>
    <row r="11" spans="1:253" s="19" customFormat="1" ht="22.5" customHeight="1">
      <c r="A11" s="69" t="s">
        <v>17</v>
      </c>
      <c r="B11" s="69"/>
      <c r="C11" s="69"/>
      <c r="D11" s="18">
        <f aca="true" t="shared" si="0" ref="D11:G12">D13+D31+D41</f>
        <v>1871514</v>
      </c>
      <c r="E11" s="18">
        <f t="shared" si="0"/>
        <v>1326652</v>
      </c>
      <c r="F11" s="18">
        <f t="shared" si="0"/>
        <v>1331686</v>
      </c>
      <c r="G11" s="18">
        <f t="shared" si="0"/>
        <v>1331686</v>
      </c>
      <c r="H11" s="1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8" ht="17.25" customHeight="1">
      <c r="A12" s="64" t="s">
        <v>13</v>
      </c>
      <c r="B12" s="64"/>
      <c r="C12" s="64"/>
      <c r="D12" s="20">
        <f t="shared" si="0"/>
        <v>6246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17"/>
    </row>
    <row r="13" spans="1:8" ht="23.25" customHeight="1">
      <c r="A13" s="65" t="s">
        <v>18</v>
      </c>
      <c r="B13" s="59" t="s">
        <v>19</v>
      </c>
      <c r="C13" s="59"/>
      <c r="D13" s="18">
        <f>D15+D17+D25</f>
        <v>992830</v>
      </c>
      <c r="E13" s="18">
        <f>E15+E17+E25</f>
        <v>451647</v>
      </c>
      <c r="F13" s="18">
        <f>F15+F17+F25</f>
        <v>454106</v>
      </c>
      <c r="G13" s="18">
        <f>G15+G17+G25</f>
        <v>454106</v>
      </c>
      <c r="H13" s="7"/>
    </row>
    <row r="14" spans="1:253" s="16" customFormat="1" ht="23.25" customHeight="1">
      <c r="A14" s="65"/>
      <c r="B14" s="60" t="s">
        <v>13</v>
      </c>
      <c r="C14" s="60"/>
      <c r="D14" s="21">
        <v>0</v>
      </c>
      <c r="E14" s="21">
        <v>0</v>
      </c>
      <c r="F14" s="21">
        <v>0</v>
      </c>
      <c r="G14" s="21">
        <v>0</v>
      </c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8" ht="45" customHeight="1">
      <c r="A15" s="65"/>
      <c r="B15" s="62" t="s">
        <v>20</v>
      </c>
      <c r="C15" s="23" t="s">
        <v>21</v>
      </c>
      <c r="D15" s="24">
        <v>543637</v>
      </c>
      <c r="E15" s="25">
        <v>0</v>
      </c>
      <c r="F15" s="25">
        <v>0</v>
      </c>
      <c r="G15" s="25">
        <v>0</v>
      </c>
      <c r="H15" s="26" t="s">
        <v>22</v>
      </c>
    </row>
    <row r="16" spans="1:8" ht="48" customHeight="1">
      <c r="A16" s="65"/>
      <c r="B16" s="62"/>
      <c r="C16" s="27" t="s">
        <v>23</v>
      </c>
      <c r="D16" s="28">
        <v>12.32</v>
      </c>
      <c r="E16" s="28" t="s">
        <v>14</v>
      </c>
      <c r="F16" s="28" t="s">
        <v>14</v>
      </c>
      <c r="G16" s="28" t="s">
        <v>14</v>
      </c>
      <c r="H16" s="29"/>
    </row>
    <row r="17" spans="1:8" ht="60" customHeight="1">
      <c r="A17" s="65"/>
      <c r="B17" s="62" t="s">
        <v>24</v>
      </c>
      <c r="C17" s="23" t="s">
        <v>25</v>
      </c>
      <c r="D17" s="24">
        <f>293042+2000</f>
        <v>295042</v>
      </c>
      <c r="E17" s="24">
        <f>295496+2000</f>
        <v>297496</v>
      </c>
      <c r="F17" s="24">
        <f>297955+2000</f>
        <v>299955</v>
      </c>
      <c r="G17" s="24">
        <f>297955+2000</f>
        <v>299955</v>
      </c>
      <c r="H17" s="30" t="s">
        <v>26</v>
      </c>
    </row>
    <row r="18" spans="1:8" ht="18.75" customHeight="1">
      <c r="A18" s="65"/>
      <c r="B18" s="62"/>
      <c r="C18" s="31" t="s">
        <v>27</v>
      </c>
      <c r="D18" s="32"/>
      <c r="E18" s="32"/>
      <c r="F18" s="32"/>
      <c r="G18" s="32"/>
      <c r="H18" s="33"/>
    </row>
    <row r="19" spans="1:8" ht="45.75" customHeight="1">
      <c r="A19" s="65"/>
      <c r="B19" s="62"/>
      <c r="C19" s="34" t="s">
        <v>28</v>
      </c>
      <c r="D19" s="35">
        <f>6807</f>
        <v>6807</v>
      </c>
      <c r="E19" s="35">
        <f>6829</f>
        <v>6829</v>
      </c>
      <c r="F19" s="35">
        <v>6851</v>
      </c>
      <c r="G19" s="35">
        <v>6851</v>
      </c>
      <c r="H19" s="61" t="s">
        <v>29</v>
      </c>
    </row>
    <row r="20" spans="1:8" ht="18" customHeight="1">
      <c r="A20" s="65"/>
      <c r="B20" s="62"/>
      <c r="C20" s="31" t="s">
        <v>27</v>
      </c>
      <c r="D20" s="29"/>
      <c r="E20" s="29"/>
      <c r="F20" s="29"/>
      <c r="G20" s="29"/>
      <c r="H20" s="61"/>
    </row>
    <row r="21" spans="1:8" ht="60.75" customHeight="1">
      <c r="A21" s="65"/>
      <c r="B21" s="62"/>
      <c r="C21" s="34" t="s">
        <v>30</v>
      </c>
      <c r="D21" s="36">
        <v>0</v>
      </c>
      <c r="E21" s="35">
        <v>137</v>
      </c>
      <c r="F21" s="35">
        <v>274</v>
      </c>
      <c r="G21" s="35">
        <v>411</v>
      </c>
      <c r="H21" s="61"/>
    </row>
    <row r="22" spans="1:8" ht="46.5" customHeight="1">
      <c r="A22" s="65"/>
      <c r="B22" s="62"/>
      <c r="C22" s="34" t="s">
        <v>31</v>
      </c>
      <c r="D22" s="36">
        <v>0</v>
      </c>
      <c r="E22" s="36">
        <v>0</v>
      </c>
      <c r="F22" s="36">
        <v>0</v>
      </c>
      <c r="G22" s="36">
        <v>0</v>
      </c>
      <c r="H22" s="33" t="s">
        <v>29</v>
      </c>
    </row>
    <row r="23" spans="1:8" ht="63.75" customHeight="1">
      <c r="A23" s="65"/>
      <c r="B23" s="62"/>
      <c r="C23" s="34" t="s">
        <v>32</v>
      </c>
      <c r="D23" s="35">
        <v>2000</v>
      </c>
      <c r="E23" s="35">
        <v>2000</v>
      </c>
      <c r="F23" s="35">
        <v>2000</v>
      </c>
      <c r="G23" s="35">
        <v>2000</v>
      </c>
      <c r="H23" s="33" t="s">
        <v>33</v>
      </c>
    </row>
    <row r="24" spans="1:8" ht="47.25" customHeight="1">
      <c r="A24" s="65"/>
      <c r="B24" s="62"/>
      <c r="C24" s="27" t="s">
        <v>34</v>
      </c>
      <c r="D24" s="37">
        <v>157</v>
      </c>
      <c r="E24" s="37">
        <v>160</v>
      </c>
      <c r="F24" s="37">
        <v>163</v>
      </c>
      <c r="G24" s="37">
        <v>166</v>
      </c>
      <c r="H24" s="33"/>
    </row>
    <row r="25" spans="1:8" ht="83.25" customHeight="1">
      <c r="A25" s="65"/>
      <c r="B25" s="62" t="s">
        <v>35</v>
      </c>
      <c r="C25" s="23" t="s">
        <v>36</v>
      </c>
      <c r="D25" s="24">
        <f>151926+2225</f>
        <v>154151</v>
      </c>
      <c r="E25" s="24">
        <f>151926+2225</f>
        <v>154151</v>
      </c>
      <c r="F25" s="24">
        <f>151926+2225</f>
        <v>154151</v>
      </c>
      <c r="G25" s="24">
        <f>151926+2225</f>
        <v>154151</v>
      </c>
      <c r="H25" s="38" t="s">
        <v>37</v>
      </c>
    </row>
    <row r="26" spans="1:8" ht="21.75" customHeight="1">
      <c r="A26" s="65"/>
      <c r="B26" s="62"/>
      <c r="C26" s="31" t="s">
        <v>27</v>
      </c>
      <c r="D26" s="32"/>
      <c r="E26" s="32"/>
      <c r="F26" s="32"/>
      <c r="G26" s="32"/>
      <c r="H26" s="39"/>
    </row>
    <row r="27" spans="1:8" ht="61.5" customHeight="1">
      <c r="A27" s="65"/>
      <c r="B27" s="62"/>
      <c r="C27" s="34" t="s">
        <v>38</v>
      </c>
      <c r="D27" s="40">
        <v>0</v>
      </c>
      <c r="E27" s="40">
        <v>0</v>
      </c>
      <c r="F27" s="40">
        <v>0</v>
      </c>
      <c r="G27" s="40">
        <v>0</v>
      </c>
      <c r="H27" s="41" t="s">
        <v>29</v>
      </c>
    </row>
    <row r="28" spans="1:8" ht="72" customHeight="1">
      <c r="A28" s="65"/>
      <c r="B28" s="62"/>
      <c r="C28" s="34" t="s">
        <v>39</v>
      </c>
      <c r="D28" s="35">
        <v>2225</v>
      </c>
      <c r="E28" s="35">
        <v>2225</v>
      </c>
      <c r="F28" s="35">
        <v>2225</v>
      </c>
      <c r="G28" s="35">
        <v>2225</v>
      </c>
      <c r="H28" s="39" t="s">
        <v>29</v>
      </c>
    </row>
    <row r="29" spans="1:8" ht="78" customHeight="1">
      <c r="A29" s="65"/>
      <c r="B29" s="62"/>
      <c r="C29" s="34" t="s">
        <v>40</v>
      </c>
      <c r="D29" s="35">
        <v>2232</v>
      </c>
      <c r="E29" s="35">
        <v>2232</v>
      </c>
      <c r="F29" s="35">
        <v>2232</v>
      </c>
      <c r="G29" s="35">
        <v>2232</v>
      </c>
      <c r="H29" s="39" t="s">
        <v>41</v>
      </c>
    </row>
    <row r="30" spans="1:8" ht="40.5" customHeight="1">
      <c r="A30" s="65"/>
      <c r="B30" s="62"/>
      <c r="C30" s="27" t="s">
        <v>42</v>
      </c>
      <c r="D30" s="37" t="s">
        <v>43</v>
      </c>
      <c r="E30" s="37" t="s">
        <v>43</v>
      </c>
      <c r="F30" s="37" t="s">
        <v>43</v>
      </c>
      <c r="G30" s="37" t="s">
        <v>43</v>
      </c>
      <c r="H30" s="39"/>
    </row>
    <row r="31" spans="1:8" ht="22.5" customHeight="1">
      <c r="A31" s="58" t="s">
        <v>44</v>
      </c>
      <c r="B31" s="59" t="s">
        <v>45</v>
      </c>
      <c r="C31" s="59"/>
      <c r="D31" s="8">
        <f>D33+D39</f>
        <v>854856</v>
      </c>
      <c r="E31" s="8">
        <f>E33+E39</f>
        <v>851838</v>
      </c>
      <c r="F31" s="8">
        <f>F33+F39</f>
        <v>854887</v>
      </c>
      <c r="G31" s="8">
        <f>G33+G39</f>
        <v>854887</v>
      </c>
      <c r="H31" s="39"/>
    </row>
    <row r="32" spans="1:8" ht="22.5" customHeight="1">
      <c r="A32" s="58"/>
      <c r="B32" s="60" t="s">
        <v>13</v>
      </c>
      <c r="C32" s="60"/>
      <c r="D32" s="8">
        <f>D35</f>
        <v>6246</v>
      </c>
      <c r="E32" s="42">
        <v>0</v>
      </c>
      <c r="F32" s="42">
        <v>0</v>
      </c>
      <c r="G32" s="42">
        <v>0</v>
      </c>
      <c r="H32" s="39"/>
    </row>
    <row r="33" spans="1:8" ht="60" customHeight="1">
      <c r="A33" s="58"/>
      <c r="B33" s="58" t="s">
        <v>46</v>
      </c>
      <c r="C33" s="23" t="s">
        <v>47</v>
      </c>
      <c r="D33" s="24">
        <f>787143+6246+33587</f>
        <v>826976</v>
      </c>
      <c r="E33" s="24">
        <f>790371+33587</f>
        <v>823958</v>
      </c>
      <c r="F33" s="24">
        <f>793420+33587</f>
        <v>827007</v>
      </c>
      <c r="G33" s="24">
        <f>793420+33587</f>
        <v>827007</v>
      </c>
      <c r="H33" s="63" t="s">
        <v>29</v>
      </c>
    </row>
    <row r="34" spans="1:8" ht="18.75" customHeight="1">
      <c r="A34" s="58"/>
      <c r="B34" s="58"/>
      <c r="C34" s="44" t="s">
        <v>27</v>
      </c>
      <c r="D34" s="37"/>
      <c r="E34" s="37"/>
      <c r="F34" s="37"/>
      <c r="G34" s="37"/>
      <c r="H34" s="63"/>
    </row>
    <row r="35" spans="1:8" ht="60" customHeight="1">
      <c r="A35" s="58"/>
      <c r="B35" s="58"/>
      <c r="C35" s="34" t="s">
        <v>48</v>
      </c>
      <c r="D35" s="35">
        <v>6246</v>
      </c>
      <c r="E35" s="40">
        <v>0</v>
      </c>
      <c r="F35" s="40">
        <v>0</v>
      </c>
      <c r="G35" s="40">
        <v>0</v>
      </c>
      <c r="H35" s="63"/>
    </row>
    <row r="36" spans="1:8" ht="66" customHeight="1">
      <c r="A36" s="58"/>
      <c r="B36" s="58"/>
      <c r="C36" s="34" t="s">
        <v>49</v>
      </c>
      <c r="D36" s="35">
        <v>33587</v>
      </c>
      <c r="E36" s="35">
        <v>33587</v>
      </c>
      <c r="F36" s="35">
        <v>33587</v>
      </c>
      <c r="G36" s="35">
        <v>33587</v>
      </c>
      <c r="H36" s="63"/>
    </row>
    <row r="37" spans="1:8" ht="33.75" customHeight="1">
      <c r="A37" s="58"/>
      <c r="B37" s="58"/>
      <c r="C37" s="34" t="s">
        <v>50</v>
      </c>
      <c r="D37" s="35">
        <f>38817</f>
        <v>38817</v>
      </c>
      <c r="E37" s="35">
        <f>38817</f>
        <v>38817</v>
      </c>
      <c r="F37" s="35">
        <f>38817</f>
        <v>38817</v>
      </c>
      <c r="G37" s="35">
        <f>38817</f>
        <v>38817</v>
      </c>
      <c r="H37" s="63"/>
    </row>
    <row r="38" spans="1:8" ht="47.25" customHeight="1">
      <c r="A38" s="58"/>
      <c r="B38" s="58"/>
      <c r="C38" s="27" t="s">
        <v>51</v>
      </c>
      <c r="D38" s="37">
        <v>437</v>
      </c>
      <c r="E38" s="37">
        <v>437</v>
      </c>
      <c r="F38" s="37">
        <v>437</v>
      </c>
      <c r="G38" s="37">
        <v>437</v>
      </c>
      <c r="H38" s="43"/>
    </row>
    <row r="39" spans="1:8" ht="62.25" customHeight="1">
      <c r="A39" s="58"/>
      <c r="B39" s="58" t="s">
        <v>52</v>
      </c>
      <c r="C39" s="23" t="s">
        <v>53</v>
      </c>
      <c r="D39" s="24">
        <v>27880</v>
      </c>
      <c r="E39" s="24">
        <v>27880</v>
      </c>
      <c r="F39" s="24">
        <v>27880</v>
      </c>
      <c r="G39" s="24">
        <v>27880</v>
      </c>
      <c r="H39" s="43" t="s">
        <v>29</v>
      </c>
    </row>
    <row r="40" spans="1:8" ht="63.75" customHeight="1">
      <c r="A40" s="58"/>
      <c r="B40" s="58"/>
      <c r="C40" s="27" t="s">
        <v>54</v>
      </c>
      <c r="D40" s="37" t="s">
        <v>55</v>
      </c>
      <c r="E40" s="37" t="s">
        <v>55</v>
      </c>
      <c r="F40" s="37" t="s">
        <v>56</v>
      </c>
      <c r="G40" s="37" t="s">
        <v>55</v>
      </c>
      <c r="H40" s="43"/>
    </row>
    <row r="41" spans="1:8" ht="24" customHeight="1">
      <c r="A41" s="58" t="s">
        <v>57</v>
      </c>
      <c r="B41" s="59" t="s">
        <v>58</v>
      </c>
      <c r="C41" s="59"/>
      <c r="D41" s="45">
        <f>D43+D45+D47</f>
        <v>23828</v>
      </c>
      <c r="E41" s="45">
        <f>E43+E45+E47</f>
        <v>23167</v>
      </c>
      <c r="F41" s="45">
        <f>F43+F45+F47</f>
        <v>22693</v>
      </c>
      <c r="G41" s="45">
        <f>G43+G45+G47</f>
        <v>22693</v>
      </c>
      <c r="H41" s="46"/>
    </row>
    <row r="42" spans="1:8" ht="24" customHeight="1">
      <c r="A42" s="58"/>
      <c r="B42" s="60" t="s">
        <v>13</v>
      </c>
      <c r="C42" s="60"/>
      <c r="D42" s="42"/>
      <c r="E42" s="42"/>
      <c r="F42" s="42"/>
      <c r="G42" s="42"/>
      <c r="H42" s="46"/>
    </row>
    <row r="43" spans="1:8" ht="35.25" customHeight="1">
      <c r="A43" s="58"/>
      <c r="B43" s="58" t="s">
        <v>59</v>
      </c>
      <c r="C43" s="23" t="s">
        <v>83</v>
      </c>
      <c r="D43" s="24">
        <v>23</v>
      </c>
      <c r="E43" s="24">
        <v>23</v>
      </c>
      <c r="F43" s="24">
        <v>23</v>
      </c>
      <c r="G43" s="24">
        <v>23</v>
      </c>
      <c r="H43" s="43" t="s">
        <v>29</v>
      </c>
    </row>
    <row r="44" spans="1:8" ht="45" customHeight="1">
      <c r="A44" s="58"/>
      <c r="B44" s="58"/>
      <c r="C44" s="27" t="s">
        <v>60</v>
      </c>
      <c r="D44" s="37" t="s">
        <v>61</v>
      </c>
      <c r="E44" s="37" t="s">
        <v>62</v>
      </c>
      <c r="F44" s="37" t="s">
        <v>62</v>
      </c>
      <c r="G44" s="37" t="s">
        <v>62</v>
      </c>
      <c r="H44" s="43"/>
    </row>
    <row r="45" spans="1:8" ht="60.75" customHeight="1">
      <c r="A45" s="58"/>
      <c r="B45" s="58" t="s">
        <v>63</v>
      </c>
      <c r="C45" s="23" t="s">
        <v>64</v>
      </c>
      <c r="D45" s="24">
        <v>15619</v>
      </c>
      <c r="E45" s="24">
        <v>14958</v>
      </c>
      <c r="F45" s="24">
        <v>14484</v>
      </c>
      <c r="G45" s="24">
        <v>14484</v>
      </c>
      <c r="H45" s="43" t="s">
        <v>29</v>
      </c>
    </row>
    <row r="46" spans="1:8" ht="61.5" customHeight="1">
      <c r="A46" s="58"/>
      <c r="B46" s="58"/>
      <c r="C46" s="27" t="s">
        <v>65</v>
      </c>
      <c r="D46" s="47" t="s">
        <v>66</v>
      </c>
      <c r="E46" s="47" t="s">
        <v>67</v>
      </c>
      <c r="F46" s="47" t="s">
        <v>68</v>
      </c>
      <c r="G46" s="47" t="s">
        <v>69</v>
      </c>
      <c r="H46" s="43"/>
    </row>
    <row r="47" spans="1:8" ht="36.75" customHeight="1">
      <c r="A47" s="58"/>
      <c r="B47" s="58" t="s">
        <v>70</v>
      </c>
      <c r="C47" s="23" t="s">
        <v>71</v>
      </c>
      <c r="D47" s="24">
        <f>5801+2385</f>
        <v>8186</v>
      </c>
      <c r="E47" s="24">
        <f>5801+2385</f>
        <v>8186</v>
      </c>
      <c r="F47" s="24">
        <f>5801+2385</f>
        <v>8186</v>
      </c>
      <c r="G47" s="24">
        <f>5801+2385</f>
        <v>8186</v>
      </c>
      <c r="H47" s="56" t="s">
        <v>29</v>
      </c>
    </row>
    <row r="48" spans="1:8" ht="21.75" customHeight="1">
      <c r="A48" s="58"/>
      <c r="B48" s="58"/>
      <c r="C48" s="48" t="s">
        <v>27</v>
      </c>
      <c r="D48" s="49"/>
      <c r="E48" s="49"/>
      <c r="F48" s="49"/>
      <c r="G48" s="49"/>
      <c r="H48" s="56"/>
    </row>
    <row r="49" spans="1:8" ht="51.75" customHeight="1">
      <c r="A49" s="58"/>
      <c r="B49" s="58"/>
      <c r="C49" s="34" t="s">
        <v>72</v>
      </c>
      <c r="D49" s="35">
        <v>2385</v>
      </c>
      <c r="E49" s="35">
        <v>2385</v>
      </c>
      <c r="F49" s="35">
        <v>2385</v>
      </c>
      <c r="G49" s="35">
        <v>2385</v>
      </c>
      <c r="H49" s="56"/>
    </row>
    <row r="50" spans="1:8" ht="65.25" customHeight="1">
      <c r="A50" s="58"/>
      <c r="B50" s="58"/>
      <c r="C50" s="27" t="s">
        <v>73</v>
      </c>
      <c r="D50" s="37" t="s">
        <v>74</v>
      </c>
      <c r="E50" s="37" t="s">
        <v>74</v>
      </c>
      <c r="F50" s="37" t="s">
        <v>74</v>
      </c>
      <c r="G50" s="37" t="s">
        <v>74</v>
      </c>
      <c r="H50" s="56"/>
    </row>
    <row r="51" spans="1:8" ht="20.25" customHeight="1">
      <c r="A51" s="57" t="s">
        <v>75</v>
      </c>
      <c r="B51" s="57"/>
      <c r="C51" s="57"/>
      <c r="D51" s="57"/>
      <c r="E51" s="57"/>
      <c r="F51" s="57"/>
      <c r="G51" s="57"/>
      <c r="H51" s="57"/>
    </row>
    <row r="52" spans="1:8" s="53" customFormat="1" ht="22.5" customHeight="1">
      <c r="A52" s="50" t="s">
        <v>76</v>
      </c>
      <c r="B52" s="55" t="s">
        <v>29</v>
      </c>
      <c r="C52" s="55"/>
      <c r="D52" s="51">
        <f>D7-D53-D54</f>
        <v>1361421</v>
      </c>
      <c r="E52" s="51">
        <f>E7-E53-E54</f>
        <v>1360196</v>
      </c>
      <c r="F52" s="51">
        <f>F7-F53-F54</f>
        <v>1366291</v>
      </c>
      <c r="G52" s="51">
        <f>G7-G53-G54</f>
        <v>1366291</v>
      </c>
      <c r="H52" s="52"/>
    </row>
    <row r="53" spans="1:8" ht="19.5" customHeight="1">
      <c r="A53" s="50" t="s">
        <v>77</v>
      </c>
      <c r="B53" s="55" t="s">
        <v>78</v>
      </c>
      <c r="C53" s="55"/>
      <c r="D53" s="51">
        <f>D15</f>
        <v>543637</v>
      </c>
      <c r="E53" s="54">
        <f>E15</f>
        <v>0</v>
      </c>
      <c r="F53" s="54">
        <f>F15</f>
        <v>0</v>
      </c>
      <c r="G53" s="54">
        <f>G15</f>
        <v>0</v>
      </c>
      <c r="H53" s="52"/>
    </row>
    <row r="54" spans="1:8" ht="21" customHeight="1">
      <c r="A54" s="50" t="s">
        <v>79</v>
      </c>
      <c r="B54" s="55" t="s">
        <v>80</v>
      </c>
      <c r="C54" s="55"/>
      <c r="D54" s="51">
        <v>2000</v>
      </c>
      <c r="E54" s="51">
        <v>2000</v>
      </c>
      <c r="F54" s="51">
        <v>2000</v>
      </c>
      <c r="G54" s="51">
        <v>2000</v>
      </c>
      <c r="H54" s="52"/>
    </row>
    <row r="55" spans="1:8" ht="30.75" customHeight="1">
      <c r="A55" s="50" t="s">
        <v>81</v>
      </c>
      <c r="B55" s="55" t="s">
        <v>82</v>
      </c>
      <c r="C55" s="55"/>
      <c r="D55" s="54">
        <v>0</v>
      </c>
      <c r="E55" s="54">
        <v>0</v>
      </c>
      <c r="F55" s="54">
        <v>0</v>
      </c>
      <c r="G55" s="54">
        <v>0</v>
      </c>
      <c r="H55" s="52"/>
    </row>
  </sheetData>
  <sheetProtection/>
  <mergeCells count="39">
    <mergeCell ref="C4:C5"/>
    <mergeCell ref="D4:G4"/>
    <mergeCell ref="H4:H5"/>
    <mergeCell ref="A7:C7"/>
    <mergeCell ref="A8:C8"/>
    <mergeCell ref="A9:C9"/>
    <mergeCell ref="A10:H10"/>
    <mergeCell ref="A11:C11"/>
    <mergeCell ref="A1:H1"/>
    <mergeCell ref="A2:H2"/>
    <mergeCell ref="A3:H3"/>
    <mergeCell ref="A4:A5"/>
    <mergeCell ref="B4:B5"/>
    <mergeCell ref="A12:C12"/>
    <mergeCell ref="A13:A30"/>
    <mergeCell ref="B13:C13"/>
    <mergeCell ref="B14:C14"/>
    <mergeCell ref="B15:B16"/>
    <mergeCell ref="B17:B24"/>
    <mergeCell ref="B45:B46"/>
    <mergeCell ref="B47:B50"/>
    <mergeCell ref="H19:H21"/>
    <mergeCell ref="B25:B30"/>
    <mergeCell ref="A31:A40"/>
    <mergeCell ref="B31:C31"/>
    <mergeCell ref="B32:C32"/>
    <mergeCell ref="B33:B38"/>
    <mergeCell ref="H33:H37"/>
    <mergeCell ref="B39:B40"/>
    <mergeCell ref="B55:C55"/>
    <mergeCell ref="H47:H50"/>
    <mergeCell ref="A51:H51"/>
    <mergeCell ref="B52:C52"/>
    <mergeCell ref="B53:C53"/>
    <mergeCell ref="B54:C54"/>
    <mergeCell ref="A41:A50"/>
    <mergeCell ref="B41:C41"/>
    <mergeCell ref="B42:C42"/>
    <mergeCell ref="B43:B44"/>
  </mergeCells>
  <printOptions horizontalCentered="1"/>
  <pageMargins left="0.0784722222222222" right="0.0784722222222222" top="0.0784722222222222" bottom="0.0784722222222222" header="0.511805555555555" footer="0.511805555555555"/>
  <pageSetup fitToHeight="16" horizontalDpi="600" verticalDpi="600" orientation="landscape" pageOrder="overThenDown" paperSize="9" scale="54" r:id="rId1"/>
  <rowBreaks count="2" manualBreakCount="2">
    <brk id="27" max="7" man="1"/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 Ксения Васильевна</dc:creator>
  <cp:keywords/>
  <dc:description/>
  <cp:lastModifiedBy>ГШК</cp:lastModifiedBy>
  <cp:lastPrinted>2017-01-20T05:23:39Z</cp:lastPrinted>
  <dcterms:created xsi:type="dcterms:W3CDTF">2006-09-28T10:33:49Z</dcterms:created>
  <dcterms:modified xsi:type="dcterms:W3CDTF">2017-11-17T11:35:34Z</dcterms:modified>
  <cp:category/>
  <cp:version/>
  <cp:contentType/>
  <cp:contentStatus/>
  <cp:revision>133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